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ecek\.praetor\docs\501a0b9f\Tracked\af37a054-a17b-4dfd-b978-b98fc64fc08c\924cabb6-4eda-48a7-be6b-167b09cc558d\"/>
    </mc:Choice>
  </mc:AlternateContent>
  <xr:revisionPtr revIDLastSave="0" documentId="13_ncr:1_{C9974C7B-3E20-4814-9F18-724E30781AA1}" xr6:coauthVersionLast="47" xr6:coauthVersionMax="47" xr10:uidLastSave="{00000000-0000-0000-0000-000000000000}"/>
  <bookViews>
    <workbookView xWindow="28680" yWindow="-120" windowWidth="29040" windowHeight="15720" tabRatio="691" activeTab="1" xr2:uid="{00000000-000D-0000-FFFF-FFFF00000000}"/>
  </bookViews>
  <sheets>
    <sheet name="Nabídková cena - Souhrn" sheetId="2" r:id="rId1"/>
    <sheet name="Dodání" sheetId="3" r:id="rId2"/>
    <sheet name="Služby" sheetId="4" r:id="rId3"/>
    <sheet name="Navyšování počtu využitel. VM" sheetId="6" r:id="rId4"/>
  </sheets>
  <definedNames>
    <definedName name="_xlnm.Print_Area" localSheetId="1">Dodání!$A$1:$C$34</definedName>
    <definedName name="_xlnm.Print_Area" localSheetId="0">'Nabídková cena - Souhrn'!$A$1:$B$12</definedName>
    <definedName name="_xlnm.Print_Area" localSheetId="3">'Navyšování počtu využitel. VM'!$A$1:$O$11</definedName>
    <definedName name="_xlnm.Print_Area" localSheetId="2">Služby!$A$1:$F$22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4" i="3" l="1"/>
  <c r="C32" i="3"/>
  <c r="B10" i="2"/>
  <c r="C33" i="3"/>
  <c r="C30" i="3"/>
  <c r="C31" i="3"/>
  <c r="O11" i="6"/>
  <c r="O10" i="6"/>
  <c r="O9" i="6"/>
  <c r="M10" i="6"/>
  <c r="M9" i="6"/>
  <c r="L10" i="6"/>
  <c r="L9" i="6"/>
  <c r="J10" i="6"/>
  <c r="J9" i="6"/>
  <c r="H10" i="6"/>
  <c r="H9" i="6"/>
  <c r="F9" i="6"/>
  <c r="D10" i="6"/>
  <c r="D9" i="6"/>
  <c r="F22" i="4"/>
  <c r="F21" i="4"/>
  <c r="F20" i="4"/>
  <c r="F19" i="4"/>
  <c r="C21" i="4"/>
  <c r="C20" i="4"/>
  <c r="C19" i="4"/>
  <c r="F17" i="4"/>
  <c r="C17" i="4"/>
  <c r="F10" i="4"/>
  <c r="D10" i="4"/>
  <c r="C14" i="4"/>
  <c r="C13" i="4"/>
  <c r="C12" i="4"/>
  <c r="C11" i="4"/>
  <c r="C10" i="4"/>
  <c r="C13" i="3" l="1"/>
  <c r="C10" i="3" l="1"/>
  <c r="C11" i="3"/>
  <c r="C12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9" i="3"/>
  <c r="B11" i="2" l="1"/>
  <c r="B9" i="2" l="1"/>
  <c r="B12" i="2" s="1"/>
</calcChain>
</file>

<file path=xl/sharedStrings.xml><?xml version="1.0" encoding="utf-8"?>
<sst xmlns="http://schemas.openxmlformats.org/spreadsheetml/2006/main" count="100" uniqueCount="87">
  <si>
    <t>-</t>
  </si>
  <si>
    <t>Předloha pro zpracování ceny plnění</t>
  </si>
  <si>
    <t>Dodání předmětu plnění dle Smlouvy na dodávku</t>
  </si>
  <si>
    <t>Dílčí předmět plnění</t>
  </si>
  <si>
    <r>
      <rPr>
        <b/>
        <sz val="11"/>
        <color theme="1"/>
        <rFont val="Calibri"/>
        <family val="2"/>
        <charset val="238"/>
      </rPr>
      <t xml:space="preserve">Cena za dodání dílčího předmětu plnění v Kč bez DPH </t>
    </r>
    <r>
      <rPr>
        <b/>
        <u/>
        <sz val="11"/>
        <color theme="1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</si>
  <si>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t>SAN</t>
  </si>
  <si>
    <t>WAN router</t>
  </si>
  <si>
    <t>FW</t>
  </si>
  <si>
    <t>LB</t>
  </si>
  <si>
    <t>SW pro MGMT DC Fabric</t>
  </si>
  <si>
    <t>Out-of-Band MGMT switch</t>
  </si>
  <si>
    <t>Terminal Server</t>
  </si>
  <si>
    <t>Rack</t>
  </si>
  <si>
    <t xml:space="preserve">Produkční diskové pole </t>
  </si>
  <si>
    <t>Zálohovací diskové pole</t>
  </si>
  <si>
    <t xml:space="preserve">Pásková knihovna </t>
  </si>
  <si>
    <t>SW pro zálohování</t>
  </si>
  <si>
    <t>Správa klonovacích (hardware snapshot) funkcí</t>
  </si>
  <si>
    <t>Detekce ransomware hrozeb</t>
  </si>
  <si>
    <t xml:space="preserve">Výpočetní servery pro ERP SAP </t>
  </si>
  <si>
    <t xml:space="preserve">Servery pro zálohování a dohled </t>
  </si>
  <si>
    <t>Služba IS01 - Provoz a správa</t>
  </si>
  <si>
    <t>Služba IS02 - Zálohování a obnova</t>
  </si>
  <si>
    <t>Služba IS03 - Dohled a monitoring</t>
  </si>
  <si>
    <t>Poskytování Služeb na objednávku dle Servisní smlouvy</t>
  </si>
  <si>
    <t>Služba JS02 - Řízené ukončení poskytování služeb</t>
  </si>
  <si>
    <t>Výpočetní servery pro ERP SAP</t>
  </si>
  <si>
    <t>Výpočetní servery pro virtualizaci platformy x86</t>
  </si>
  <si>
    <t>10 VM</t>
  </si>
  <si>
    <r>
      <t xml:space="preserve">Nabídková cena v Kč bez DPH
</t>
    </r>
    <r>
      <rPr>
        <b/>
        <i/>
        <sz val="12"/>
        <color rgb="FF000000"/>
        <rFont val="Calibri"/>
        <family val="2"/>
        <charset val="238"/>
      </rPr>
      <t>(Cena rozhodná pouze pro hodnocení nabídek)</t>
    </r>
  </si>
  <si>
    <r>
      <rPr>
        <b/>
        <sz val="11"/>
        <color theme="1"/>
        <rFont val="Calibri"/>
        <family val="2"/>
        <charset val="238"/>
      </rPr>
      <t>Cena za dodání dílčího pře</t>
    </r>
    <r>
      <rPr>
        <b/>
        <sz val="11"/>
        <color rgb="FF000000"/>
        <rFont val="Calibri"/>
        <family val="2"/>
        <charset val="238"/>
      </rPr>
      <t xml:space="preserve">dmětu plnění v Kč bez DPH </t>
    </r>
    <r>
      <rPr>
        <b/>
        <u/>
        <sz val="11"/>
        <color rgb="FF000000"/>
        <rFont val="Calibri"/>
        <family val="2"/>
        <charset val="238"/>
      </rPr>
      <t xml:space="preserve">zobrazená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</si>
  <si>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t>Předimplementační analýza</t>
  </si>
  <si>
    <t>Služba IS05 - Řízení bezpečnosti</t>
  </si>
  <si>
    <t>Celková cena předmětného plnění převzatá z dílčích listů předlohy pro zpracování ceny plnění v Kč bez DPH</t>
  </si>
  <si>
    <t>Nabídková cena - Rekapitulace</t>
  </si>
  <si>
    <t>Poskytování služeb dle Servisní smlouvy</t>
  </si>
  <si>
    <t>Dílčí služba</t>
  </si>
  <si>
    <r>
      <t xml:space="preserve">Cena za 1 (jeden) MD (člověkoden) poskytování dílčí služby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</si>
  <si>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(jeden) MD (člověkoden) poskytování dílčí služby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</si>
  <si>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t>Maximální počet MD (člověkodní) možného poskytování dílčí služby za dobu dle Servisní smlouvy</t>
  </si>
  <si>
    <r>
      <t xml:space="preserve">Cena za maximální počet MD (člověkodní) možného poskytování dílčí služby za dobu dle Servisní smlouvy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</si>
  <si>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r>
      <t xml:space="preserve">Cena za poskytnutí dílčí služby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</si>
  <si>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poskytnutí dílčí služby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</si>
  <si>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t>Maximální počet možného poskytnutí dílčí služby za dobu dle Servisní smlouvy</t>
  </si>
  <si>
    <r>
      <t xml:space="preserve">Cena za poskytnutí dílčí služby v Kč bez DPH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</si>
  <si>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Celková cena za poskytování všech služeb dle Servisní smlouvy v Kč bez DPH
</t>
    </r>
    <r>
      <rPr>
        <b/>
        <i/>
        <sz val="11"/>
        <color theme="1"/>
        <rFont val="Calibri"/>
        <family val="2"/>
        <charset val="238"/>
      </rPr>
      <t>(Cena rozhodná pouze pro hodnocení nabídek)</t>
    </r>
  </si>
  <si>
    <t>Zařízení, u něchož je sledován počet využitelných VM</t>
  </si>
  <si>
    <t>Počet VM odpovídající 1 (jedné) jednotce navýšení počtu využitelných VM</t>
  </si>
  <si>
    <t>Předpokládaný počet jednotek možného navýšení počtu VM za dobu dle Servisní smlouvy</t>
  </si>
  <si>
    <t>Navyšování počtu využitelných virtuálních strojů (VM), (dále jen "VM"), dle Servisní smlouvy</t>
  </si>
  <si>
    <r>
      <rPr>
        <b/>
        <sz val="11"/>
        <color rgb="FF000000"/>
        <rFont val="Calibri"/>
        <family val="2"/>
        <charset val="238"/>
      </rPr>
      <t>Celková cena za poskytování všech služeb dle Servisní smlouvy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>(Cena rozhodná pouze pro hodnocení nabídek)</t>
    </r>
  </si>
  <si>
    <t>Nejvýše přípustná hodnota ceny za poskytnutí dílčí služby v Kč bez DPH</t>
  </si>
  <si>
    <t>Nabídková cena - Souhrn</t>
  </si>
  <si>
    <r>
      <t xml:space="preserve">Cena za 1 (jeden) kalendářní měsíc poskytování dílčí služby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</si>
  <si>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(jeden) kalendářní měsíc poskytování dílčí služby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</si>
  <si>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IS01 - Provoz a správa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</si>
  <si>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IS01 - Provoz a správa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</si>
  <si>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IS02 - Zálohování a obnova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</si>
  <si>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IS02 - Zálohování a obnova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</si>
  <si>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IS03 - Dohled a monitoring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</si>
  <si>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IS03 - Dohled a monitoring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</si>
  <si>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IS05 - Řízení bezpečnosti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</si>
  <si>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Služba IS05 - Řízení bezpečnosti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</si>
  <si>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t>Služba JS01 - Převzetí stávající infrastruktury a příprava služeb ke stávající infrastruktuře IS SZIF</t>
  </si>
  <si>
    <r>
      <rPr>
        <b/>
        <sz val="11"/>
        <color rgb="FF000000"/>
        <rFont val="Calibri"/>
        <family val="2"/>
        <charset val="238"/>
      </rPr>
      <t>Celková cena, o kterou bude navýšena cena za poskytování všech Průběžných služeb dle Servisní smlouvy, v případě celkového navýšení počtu využitelných VM o celkový předpokládaný počet jednotek možného navýšení počtu VM za dobu dle Servisní smlouvy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>(Cena rozhodná pouze pro hodnocení nabídek)</t>
    </r>
  </si>
  <si>
    <t>Poskytování Průběžných služeb dle Servisní smlouvy</t>
  </si>
  <si>
    <r>
      <t xml:space="preserve">Cena za 1 (jeden) kalendářní měsíc poskytování všech Průběžných služeb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</si>
  <si>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t>Počet kalendářních měsíců poskytování dílčí služby, resp. všech Průběžných služeb, dle Servisní smlouvy</t>
  </si>
  <si>
    <r>
      <t xml:space="preserve">Cena za celou dobu poskytování všech Průběžných služeb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</si>
  <si>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r>
      <t xml:space="preserve">Cena, o kterou bude navýšena cena za poskytování všech Průběžných služeb dle Servisní smlouvy, v případě navýšení počtu využitelných VM o předpokládaný počet jednotek možného navýšení počtu VM za dobu dle Servisní smlouvy
</t>
    </r>
    <r>
      <rPr>
        <b/>
        <i/>
        <sz val="11"/>
        <color rgb="FF000000"/>
        <rFont val="Calibri"/>
        <family val="2"/>
        <charset val="238"/>
      </rPr>
      <t>(Výpočet této ceny je stanoven s ohledem na předpokládané navýšování počtu VM v jednotlivých letech doby dle Servisní smlouvy)
(Cena rozhodná pouze pro hodnocení nabídek)</t>
    </r>
  </si>
  <si>
    <r>
      <t xml:space="preserve">Celková cena, o kterou bude navýšena cena za poskytování všech Průběžných služeb dle Servisní smlouvy, v případě celkového navýšení počtu využitelných VM o celkový předpokládaný počet jednotek možného navýšení počtu VM za dobu dle Servisní smlouvy, v Kč bez DPH
</t>
    </r>
    <r>
      <rPr>
        <b/>
        <i/>
        <sz val="11"/>
        <color theme="1"/>
        <rFont val="Calibri"/>
        <family val="2"/>
        <charset val="238"/>
      </rPr>
      <t>(Cena rozhodná pouze pro hodnocení nabídek)</t>
    </r>
  </si>
  <si>
    <t>LEAF switch</t>
  </si>
  <si>
    <t>LEAN SPINE switch</t>
  </si>
  <si>
    <t>Border LEAF switch</t>
  </si>
  <si>
    <t>EDGE switch</t>
  </si>
  <si>
    <r>
      <t xml:space="preserve">Cena, o kterou bude navýšena cena za 1 (jeden) kalendářní měsíc poskytování všech </t>
    </r>
    <r>
      <rPr>
        <b/>
        <u/>
        <sz val="11"/>
        <color theme="1"/>
        <rFont val="Calibri"/>
        <family val="2"/>
        <charset val="238"/>
      </rPr>
      <t>Průběžných služeb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 xml:space="preserve">dle Servisní smlouvy v případě navýšení počtu využitelných VM o 1 (jednu) jednotku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</si>
  <si>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t>Příloha č. 5 dokumentace zadávacího řízení</t>
  </si>
  <si>
    <t>Služba JS03 - Přesun celého prostředí do dvou Geograficky oddělených lokalit</t>
  </si>
  <si>
    <r>
      <t xml:space="preserve">Cena za Novou infrastrukturu dle Smlouvy na dodávku v Kč bez DPH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</si>
  <si>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r>
      <t xml:space="preserve">Celková cena za Předmět plnění dle Smlouvy na dodávku v Kč bez DPH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</si>
  <si>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r>
      <rPr>
        <b/>
        <sz val="11"/>
        <color rgb="FF000000"/>
        <rFont val="Calibri"/>
        <family val="2"/>
        <charset val="238"/>
      </rPr>
      <t>Celková cena za Předmět plnění dle Smlouvy na dodávku v Kč bez DPH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>(Cena rozhodná pro plnění veřejné zakázky)</t>
    </r>
  </si>
  <si>
    <t>Služba IS04 - Technická podpora</t>
  </si>
  <si>
    <t>Služba IS06 - Ad-hoc služby</t>
  </si>
  <si>
    <r>
      <t xml:space="preserve">Cena, o kterou bude navýšena cena za 1 (jeden) kalendářní měsíc poskytování </t>
    </r>
    <r>
      <rPr>
        <b/>
        <u/>
        <sz val="11"/>
        <color theme="1"/>
        <rFont val="Calibri"/>
        <family val="2"/>
        <charset val="238"/>
      </rPr>
      <t>Služby IS04 - Technická podpora</t>
    </r>
    <r>
      <rPr>
        <b/>
        <sz val="11"/>
        <color theme="1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</si>
  <si>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theme="1"/>
        <rFont val="Calibri"/>
        <family val="2"/>
        <charset val="238"/>
      </rPr>
      <t>Služby IS04 - Technická podpora</t>
    </r>
    <r>
      <rPr>
        <b/>
        <sz val="11"/>
        <color theme="1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theme="1"/>
        <rFont val="Calibri"/>
        <family val="2"/>
        <charset val="238"/>
      </rPr>
      <t xml:space="preserve">automaticky zaokrouhlená na dvě desetinná místa
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</si>
  <si>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t>Systémový monitoring</t>
  </si>
  <si>
    <t>Provedení migrace dle odst. 13.7. Smlouvy na dodávku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</si>
</sst>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2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22"/>
      <color rgb="FFFF0000"/>
      <name val="Calibri"/>
      <family val="2"/>
      <charset val="238"/>
    </font>
    <font>
      <sz val="11"/>
      <color theme="1"/>
      <name val="Calibri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rgb="FFBDD7EE"/>
        <bgColor rgb="FFC9C9C9"/>
      </patternFill>
    </fill>
    <fill>
      <patternFill patternType="solid">
        <fgColor theme="0" tint="-4.9989318521683403E-2"/>
        <bgColor rgb="FFE2F0D9"/>
      </patternFill>
    </fill>
    <fill>
      <patternFill patternType="solid">
        <fgColor theme="0" tint="-0.14999847407452621"/>
        <bgColor rgb="FFBDD7EE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6" tint="0.79998168889431442"/>
        <bgColor rgb="FFE2F0D9"/>
      </patternFill>
    </fill>
    <fill>
      <patternFill patternType="solid">
        <fgColor theme="7" tint="0.59999389629810485"/>
        <bgColor rgb="FFFFCC99"/>
      </patternFill>
    </fill>
    <fill>
      <patternFill patternType="solid">
        <fgColor theme="0"/>
        <bgColor rgb="FFE2F0D9"/>
      </patternFill>
    </fill>
    <fill>
      <patternFill patternType="solid">
        <fgColor theme="8" tint="0.59999389629810485"/>
        <bgColor rgb="FFC9C9C9"/>
      </patternFill>
    </fill>
    <fill>
      <patternFill patternType="solid">
        <fgColor theme="8" tint="0.59999389629810485"/>
        <bgColor rgb="FFE2F0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rgb="FFFFCC99"/>
      </patternFill>
    </fill>
    <fill>
      <patternFill patternType="solid">
        <fgColor theme="9" tint="0.39997558519241921"/>
        <bgColor rgb="FFE2F0D9"/>
      </patternFill>
    </fill>
    <fill>
      <patternFill patternType="solid">
        <fgColor theme="9" tint="0.39997558519241921"/>
        <bgColor rgb="FFBDD7EE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rgb="FFE2F0D9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vertic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164" fontId="10" fillId="5" borderId="24" xfId="0" applyNumberFormat="1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164" fontId="5" fillId="15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1" fillId="8" borderId="14" xfId="0" applyNumberFormat="1" applyFont="1" applyFill="1" applyBorder="1" applyAlignment="1">
      <alignment horizontal="center" vertical="center" wrapText="1"/>
    </xf>
    <xf numFmtId="1" fontId="10" fillId="8" borderId="36" xfId="0" applyNumberFormat="1" applyFont="1" applyFill="1" applyBorder="1" applyAlignment="1">
      <alignment horizontal="center" vertical="center" wrapText="1"/>
    </xf>
    <xf numFmtId="164" fontId="5" fillId="8" borderId="15" xfId="0" applyNumberFormat="1" applyFont="1" applyFill="1" applyBorder="1" applyAlignment="1">
      <alignment horizontal="center" vertical="center" wrapText="1"/>
    </xf>
    <xf numFmtId="0" fontId="0" fillId="18" borderId="16" xfId="0" applyFill="1" applyBorder="1" applyAlignment="1">
      <alignment vertical="center" wrapText="1"/>
    </xf>
    <xf numFmtId="0" fontId="0" fillId="18" borderId="16" xfId="0" applyFill="1" applyBorder="1" applyAlignment="1">
      <alignment horizontal="left" vertical="center" wrapText="1"/>
    </xf>
    <xf numFmtId="0" fontId="0" fillId="18" borderId="19" xfId="0" applyFill="1" applyBorder="1" applyAlignment="1">
      <alignment vertical="center" wrapText="1"/>
    </xf>
    <xf numFmtId="0" fontId="2" fillId="19" borderId="6" xfId="0" applyFont="1" applyFill="1" applyBorder="1" applyAlignment="1">
      <alignment horizontal="center" vertical="center" wrapText="1"/>
    </xf>
    <xf numFmtId="164" fontId="2" fillId="19" borderId="7" xfId="0" applyNumberFormat="1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 wrapText="1"/>
    </xf>
    <xf numFmtId="0" fontId="1" fillId="11" borderId="18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left" vertical="center" wrapText="1"/>
    </xf>
    <xf numFmtId="0" fontId="5" fillId="6" borderId="25" xfId="0" applyFont="1" applyFill="1" applyBorder="1" applyAlignment="1">
      <alignment horizontal="left" vertical="center" wrapText="1"/>
    </xf>
    <xf numFmtId="0" fontId="5" fillId="6" borderId="33" xfId="0" applyFont="1" applyFill="1" applyBorder="1" applyAlignment="1">
      <alignment horizontal="left" vertical="center" wrapText="1"/>
    </xf>
    <xf numFmtId="1" fontId="5" fillId="12" borderId="14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5" fillId="6" borderId="16" xfId="0" applyFont="1" applyFill="1" applyBorder="1" applyAlignment="1">
      <alignment vertical="center" wrapText="1"/>
    </xf>
    <xf numFmtId="0" fontId="5" fillId="6" borderId="19" xfId="0" applyFont="1" applyFill="1" applyBorder="1" applyAlignment="1">
      <alignment vertical="center" wrapText="1"/>
    </xf>
    <xf numFmtId="164" fontId="5" fillId="15" borderId="10" xfId="0" applyNumberFormat="1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164" fontId="14" fillId="9" borderId="14" xfId="0" applyNumberFormat="1" applyFont="1" applyFill="1" applyBorder="1" applyAlignment="1">
      <alignment horizontal="center" vertical="center" wrapText="1"/>
    </xf>
    <xf numFmtId="164" fontId="14" fillId="9" borderId="20" xfId="0" applyNumberFormat="1" applyFont="1" applyFill="1" applyBorder="1" applyAlignment="1">
      <alignment horizontal="center" vertical="center" wrapText="1"/>
    </xf>
    <xf numFmtId="164" fontId="14" fillId="10" borderId="15" xfId="0" applyNumberFormat="1" applyFont="1" applyFill="1" applyBorder="1" applyAlignment="1">
      <alignment horizontal="center" vertical="center" wrapText="1"/>
    </xf>
    <xf numFmtId="164" fontId="14" fillId="10" borderId="14" xfId="0" applyNumberFormat="1" applyFont="1" applyFill="1" applyBorder="1" applyAlignment="1">
      <alignment horizontal="center" vertical="center" wrapText="1"/>
    </xf>
    <xf numFmtId="164" fontId="14" fillId="2" borderId="14" xfId="0" applyNumberFormat="1" applyFont="1" applyFill="1" applyBorder="1" applyAlignment="1">
      <alignment horizontal="center" vertical="center" wrapText="1"/>
    </xf>
    <xf numFmtId="164" fontId="14" fillId="2" borderId="26" xfId="0" applyNumberFormat="1" applyFont="1" applyFill="1" applyBorder="1" applyAlignment="1">
      <alignment horizontal="center" vertical="center" wrapText="1"/>
    </xf>
    <xf numFmtId="164" fontId="14" fillId="2" borderId="30" xfId="0" applyNumberFormat="1" applyFont="1" applyFill="1" applyBorder="1" applyAlignment="1">
      <alignment horizontal="center" vertical="center" wrapText="1"/>
    </xf>
    <xf numFmtId="164" fontId="14" fillId="10" borderId="28" xfId="0" applyNumberFormat="1" applyFont="1" applyFill="1" applyBorder="1" applyAlignment="1">
      <alignment horizontal="center" vertical="center" wrapText="1"/>
    </xf>
    <xf numFmtId="164" fontId="1" fillId="16" borderId="7" xfId="0" applyNumberFormat="1" applyFont="1" applyFill="1" applyBorder="1" applyAlignment="1">
      <alignment horizontal="center" vertical="center" wrapText="1"/>
    </xf>
    <xf numFmtId="164" fontId="14" fillId="2" borderId="32" xfId="0" applyNumberFormat="1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1" fontId="5" fillId="8" borderId="14" xfId="0" applyNumberFormat="1" applyFont="1" applyFill="1" applyBorder="1" applyAlignment="1">
      <alignment horizontal="center" vertical="center" wrapText="1"/>
    </xf>
    <xf numFmtId="164" fontId="1" fillId="8" borderId="36" xfId="0" applyNumberFormat="1" applyFont="1" applyFill="1" applyBorder="1" applyAlignment="1">
      <alignment horizontal="center" vertical="center" wrapText="1"/>
    </xf>
    <xf numFmtId="164" fontId="1" fillId="5" borderId="24" xfId="0" applyNumberFormat="1" applyFont="1" applyFill="1" applyBorder="1" applyAlignment="1">
      <alignment horizontal="center" vertical="center" wrapText="1"/>
    </xf>
    <xf numFmtId="164" fontId="5" fillId="3" borderId="15" xfId="0" applyNumberFormat="1" applyFont="1" applyFill="1" applyBorder="1" applyAlignment="1">
      <alignment horizontal="center" vertical="center" wrapText="1"/>
    </xf>
    <xf numFmtId="164" fontId="5" fillId="8" borderId="14" xfId="0" applyNumberFormat="1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11" borderId="28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vertical="center" wrapText="1"/>
    </xf>
    <xf numFmtId="164" fontId="1" fillId="12" borderId="24" xfId="0" applyNumberFormat="1" applyFont="1" applyFill="1" applyBorder="1" applyAlignment="1">
      <alignment horizontal="center" vertical="center"/>
    </xf>
    <xf numFmtId="164" fontId="1" fillId="12" borderId="27" xfId="0" applyNumberFormat="1" applyFont="1" applyFill="1" applyBorder="1" applyAlignment="1">
      <alignment horizontal="center" vertical="center"/>
    </xf>
    <xf numFmtId="164" fontId="1" fillId="8" borderId="24" xfId="0" applyNumberFormat="1" applyFont="1" applyFill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 wrapText="1"/>
    </xf>
    <xf numFmtId="0" fontId="10" fillId="6" borderId="38" xfId="0" applyFont="1" applyFill="1" applyBorder="1" applyAlignment="1">
      <alignment vertical="center" wrapText="1"/>
    </xf>
    <xf numFmtId="164" fontId="5" fillId="3" borderId="28" xfId="0" applyNumberFormat="1" applyFont="1" applyFill="1" applyBorder="1" applyAlignment="1">
      <alignment horizontal="center" vertical="center" wrapText="1"/>
    </xf>
    <xf numFmtId="164" fontId="5" fillId="8" borderId="28" xfId="0" applyNumberFormat="1" applyFont="1" applyFill="1" applyBorder="1" applyAlignment="1">
      <alignment horizontal="center" vertical="center" wrapText="1"/>
    </xf>
    <xf numFmtId="1" fontId="5" fillId="12" borderId="2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5" fillId="13" borderId="24" xfId="0" applyNumberFormat="1" applyFont="1" applyFill="1" applyBorder="1" applyAlignment="1">
      <alignment horizontal="center" vertical="center" wrapText="1"/>
    </xf>
    <xf numFmtId="164" fontId="1" fillId="20" borderId="24" xfId="0" applyNumberFormat="1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left" vertical="center" wrapText="1"/>
    </xf>
    <xf numFmtId="164" fontId="14" fillId="2" borderId="20" xfId="0" applyNumberFormat="1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2" fillId="17" borderId="8" xfId="0" applyFont="1" applyFill="1" applyBorder="1" applyAlignment="1">
      <alignment horizontal="center" vertical="center"/>
    </xf>
    <xf numFmtId="0" fontId="2" fillId="17" borderId="10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/>
    </xf>
    <xf numFmtId="0" fontId="2" fillId="11" borderId="11" xfId="0" applyFont="1" applyFill="1" applyBorder="1" applyAlignment="1">
      <alignment horizontal="center" vertical="center"/>
    </xf>
    <xf numFmtId="0" fontId="2" fillId="11" borderId="13" xfId="0" applyFont="1" applyFill="1" applyBorder="1" applyAlignment="1">
      <alignment horizontal="center" vertical="center"/>
    </xf>
    <xf numFmtId="0" fontId="5" fillId="15" borderId="8" xfId="0" applyFont="1" applyFill="1" applyBorder="1" applyAlignment="1">
      <alignment horizontal="center" vertical="center" wrapText="1"/>
    </xf>
    <xf numFmtId="0" fontId="5" fillId="15" borderId="41" xfId="0" applyFont="1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2" fillId="11" borderId="12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5" fillId="20" borderId="39" xfId="0" applyFont="1" applyFill="1" applyBorder="1" applyAlignment="1">
      <alignment horizontal="center" vertical="center" wrapText="1"/>
    </xf>
    <xf numFmtId="0" fontId="5" fillId="20" borderId="40" xfId="0" applyFont="1" applyFill="1" applyBorder="1" applyAlignment="1">
      <alignment horizontal="center" vertical="center" wrapText="1"/>
    </xf>
    <xf numFmtId="0" fontId="2" fillId="14" borderId="8" xfId="0" applyFont="1" applyFill="1" applyBorder="1" applyAlignment="1">
      <alignment horizontal="center" vertical="center" wrapText="1"/>
    </xf>
    <xf numFmtId="0" fontId="2" fillId="14" borderId="9" xfId="0" applyFont="1" applyFill="1" applyBorder="1" applyAlignment="1">
      <alignment horizontal="center" vertical="center" wrapText="1"/>
    </xf>
    <xf numFmtId="0" fontId="2" fillId="14" borderId="10" xfId="0" applyFont="1" applyFill="1" applyBorder="1" applyAlignment="1">
      <alignment horizontal="center" vertical="center" wrapText="1"/>
    </xf>
    <xf numFmtId="1" fontId="10" fillId="8" borderId="20" xfId="0" applyNumberFormat="1" applyFont="1" applyFill="1" applyBorder="1" applyAlignment="1">
      <alignment horizontal="center" vertical="center" wrapText="1"/>
    </xf>
    <xf numFmtId="1" fontId="10" fillId="8" borderId="28" xfId="0" applyNumberFormat="1" applyFont="1" applyFill="1" applyBorder="1" applyAlignment="1">
      <alignment horizontal="center" vertical="center" wrapText="1"/>
    </xf>
    <xf numFmtId="1" fontId="10" fillId="8" borderId="30" xfId="0" applyNumberFormat="1" applyFont="1" applyFill="1" applyBorder="1" applyAlignment="1">
      <alignment horizontal="center" vertical="center" wrapText="1"/>
    </xf>
    <xf numFmtId="0" fontId="5" fillId="15" borderId="9" xfId="0" applyFont="1" applyFill="1" applyBorder="1" applyAlignment="1">
      <alignment horizontal="center" vertical="center" wrapText="1"/>
    </xf>
    <xf numFmtId="164" fontId="1" fillId="8" borderId="20" xfId="0" applyNumberFormat="1" applyFont="1" applyFill="1" applyBorder="1" applyAlignment="1">
      <alignment horizontal="center" vertical="center" wrapText="1"/>
    </xf>
    <xf numFmtId="164" fontId="1" fillId="8" borderId="28" xfId="0" applyNumberFormat="1" applyFont="1" applyFill="1" applyBorder="1" applyAlignment="1">
      <alignment horizontal="center" vertical="center" wrapText="1"/>
    </xf>
    <xf numFmtId="164" fontId="1" fillId="8" borderId="30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1" fontId="1" fillId="8" borderId="20" xfId="0" applyNumberFormat="1" applyFont="1" applyFill="1" applyBorder="1" applyAlignment="1">
      <alignment horizontal="center" vertical="center" wrapText="1"/>
    </xf>
    <xf numFmtId="1" fontId="1" fillId="8" borderId="28" xfId="0" applyNumberFormat="1" applyFont="1" applyFill="1" applyBorder="1" applyAlignment="1">
      <alignment horizontal="center" vertical="center" wrapText="1"/>
    </xf>
    <xf numFmtId="1" fontId="1" fillId="8" borderId="30" xfId="0" applyNumberFormat="1" applyFont="1" applyFill="1" applyBorder="1" applyAlignment="1">
      <alignment horizontal="center" vertical="center" wrapText="1"/>
    </xf>
    <xf numFmtId="164" fontId="1" fillId="5" borderId="27" xfId="0" applyNumberFormat="1" applyFont="1" applyFill="1" applyBorder="1" applyAlignment="1">
      <alignment horizontal="center" vertical="center" wrapText="1"/>
    </xf>
    <xf numFmtId="164" fontId="1" fillId="5" borderId="29" xfId="0" applyNumberFormat="1" applyFont="1" applyFill="1" applyBorder="1" applyAlignment="1">
      <alignment horizontal="center" vertical="center" wrapText="1"/>
    </xf>
    <xf numFmtId="164" fontId="1" fillId="5" borderId="31" xfId="0" applyNumberFormat="1" applyFont="1" applyFill="1" applyBorder="1" applyAlignment="1">
      <alignment horizontal="center" vertical="center" wrapText="1"/>
    </xf>
    <xf numFmtId="164" fontId="14" fillId="10" borderId="20" xfId="0" applyNumberFormat="1" applyFont="1" applyFill="1" applyBorder="1" applyAlignment="1">
      <alignment horizontal="center" vertical="center" wrapText="1"/>
    </xf>
    <xf numFmtId="164" fontId="14" fillId="10" borderId="28" xfId="0" applyNumberFormat="1" applyFont="1" applyFill="1" applyBorder="1" applyAlignment="1">
      <alignment horizontal="center" vertical="center" wrapText="1"/>
    </xf>
    <xf numFmtId="164" fontId="5" fillId="8" borderId="20" xfId="0" applyNumberFormat="1" applyFont="1" applyFill="1" applyBorder="1" applyAlignment="1">
      <alignment horizontal="center" vertical="center" wrapText="1"/>
    </xf>
    <xf numFmtId="164" fontId="5" fillId="8" borderId="28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A9D18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EB89C-0959-4D20-9E34-D2AEA97BE64B}">
  <sheetPr>
    <pageSetUpPr fitToPage="1"/>
  </sheetPr>
  <dimension ref="A1:M15"/>
  <sheetViews>
    <sheetView showGridLines="0" workbookViewId="0">
      <selection activeCell="C9" sqref="C9"/>
    </sheetView>
  </sheetViews>
  <sheetFormatPr defaultRowHeight="14.4" x14ac:dyDescent="0.3"/>
  <cols>
    <col min="1" max="1" width="58.33203125" customWidth="1"/>
    <col min="2" max="2" width="48.5546875" customWidth="1"/>
    <col min="3" max="3" width="8.5546875" customWidth="1"/>
  </cols>
  <sheetData>
    <row r="1" spans="1:13" ht="15" customHeight="1" x14ac:dyDescent="0.3">
      <c r="A1" s="71"/>
      <c r="B1" s="72"/>
      <c r="C1" s="1"/>
    </row>
    <row r="2" spans="1:13" ht="15" customHeight="1" x14ac:dyDescent="0.3">
      <c r="A2" s="73" t="s">
        <v>76</v>
      </c>
      <c r="B2" s="74"/>
      <c r="C2" s="13"/>
    </row>
    <row r="3" spans="1:13" ht="15" customHeight="1" x14ac:dyDescent="0.3">
      <c r="A3" s="73" t="s">
        <v>0</v>
      </c>
      <c r="B3" s="74"/>
      <c r="C3" s="13"/>
    </row>
    <row r="4" spans="1:13" ht="15" customHeight="1" x14ac:dyDescent="0.3">
      <c r="A4" s="73" t="s">
        <v>1</v>
      </c>
      <c r="B4" s="74"/>
      <c r="C4" s="13"/>
    </row>
    <row r="5" spans="1:13" ht="15" customHeight="1" thickBot="1" x14ac:dyDescent="0.35">
      <c r="A5" s="75"/>
      <c r="B5" s="76"/>
      <c r="C5" s="13"/>
    </row>
    <row r="6" spans="1:13" ht="15" thickBot="1" x14ac:dyDescent="0.35"/>
    <row r="7" spans="1:13" ht="30" customHeight="1" thickBot="1" x14ac:dyDescent="0.6">
      <c r="A7" s="69" t="s">
        <v>52</v>
      </c>
      <c r="B7" s="70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57.6" customHeight="1" x14ac:dyDescent="0.55000000000000004">
      <c r="A8" s="22" t="s">
        <v>34</v>
      </c>
      <c r="B8" s="23" t="s">
        <v>33</v>
      </c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3" ht="43.2" x14ac:dyDescent="0.55000000000000004">
      <c r="A9" s="17" t="s">
        <v>80</v>
      </c>
      <c r="B9" s="53">
        <f>Dodání!C34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ht="28.8" x14ac:dyDescent="0.3">
      <c r="A10" s="18" t="s">
        <v>50</v>
      </c>
      <c r="B10" s="53">
        <f>Služby!F22</f>
        <v>0</v>
      </c>
    </row>
    <row r="11" spans="1:13" ht="87" thickBot="1" x14ac:dyDescent="0.35">
      <c r="A11" s="19" t="s">
        <v>64</v>
      </c>
      <c r="B11" s="54">
        <f>'Navyšování počtu využitel. VM'!O11</f>
        <v>0</v>
      </c>
    </row>
    <row r="12" spans="1:13" ht="49.95" customHeight="1" thickBot="1" x14ac:dyDescent="0.35">
      <c r="A12" s="20" t="s">
        <v>29</v>
      </c>
      <c r="B12" s="21">
        <f>SUM(B9:B11)</f>
        <v>0</v>
      </c>
    </row>
    <row r="13" spans="1:13" x14ac:dyDescent="0.3">
      <c r="A13" s="1"/>
      <c r="B13" s="1"/>
    </row>
    <row r="14" spans="1:13" x14ac:dyDescent="0.3">
      <c r="A14" s="1"/>
      <c r="B14" s="1"/>
    </row>
    <row r="15" spans="1:13" x14ac:dyDescent="0.3">
      <c r="A15" s="1"/>
      <c r="B15" s="1"/>
    </row>
  </sheetData>
  <mergeCells count="6">
    <mergeCell ref="A7:B7"/>
    <mergeCell ref="A1:B1"/>
    <mergeCell ref="A2:B2"/>
    <mergeCell ref="A3:B3"/>
    <mergeCell ref="A4:B4"/>
    <mergeCell ref="A5:B5"/>
  </mergeCells>
  <pageMargins left="0.70866141732283461" right="0.70866141732283461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696EB-B661-46D1-9741-789F5E8878A3}">
  <sheetPr>
    <pageSetUpPr fitToPage="1"/>
  </sheetPr>
  <dimension ref="A1:C34"/>
  <sheetViews>
    <sheetView showGridLines="0" tabSelected="1" topLeftCell="A18" workbookViewId="0">
      <selection activeCell="A31" sqref="A31"/>
    </sheetView>
  </sheetViews>
  <sheetFormatPr defaultRowHeight="14.4" x14ac:dyDescent="0.3"/>
  <cols>
    <col min="1" max="1" width="42.33203125" bestFit="1" customWidth="1"/>
    <col min="2" max="2" width="32.33203125" customWidth="1"/>
    <col min="3" max="3" width="39.6640625" customWidth="1"/>
    <col min="4" max="4" width="7.5546875" customWidth="1"/>
  </cols>
  <sheetData>
    <row r="1" spans="1:3" ht="15" customHeight="1" x14ac:dyDescent="0.3">
      <c r="A1" s="71"/>
      <c r="B1" s="79"/>
      <c r="C1" s="72"/>
    </row>
    <row r="2" spans="1:3" ht="15" customHeight="1" x14ac:dyDescent="0.3">
      <c r="A2" s="73" t="s">
        <v>76</v>
      </c>
      <c r="B2" s="80"/>
      <c r="C2" s="74"/>
    </row>
    <row r="3" spans="1:3" ht="15" customHeight="1" x14ac:dyDescent="0.3">
      <c r="A3" s="73" t="s">
        <v>0</v>
      </c>
      <c r="B3" s="80"/>
      <c r="C3" s="74"/>
    </row>
    <row r="4" spans="1:3" ht="15" customHeight="1" x14ac:dyDescent="0.3">
      <c r="A4" s="73" t="s">
        <v>1</v>
      </c>
      <c r="B4" s="80"/>
      <c r="C4" s="74"/>
    </row>
    <row r="5" spans="1:3" ht="15" customHeight="1" thickBot="1" x14ac:dyDescent="0.35">
      <c r="A5" s="75"/>
      <c r="B5" s="81"/>
      <c r="C5" s="76"/>
    </row>
    <row r="6" spans="1:3" ht="15" thickBot="1" x14ac:dyDescent="0.35">
      <c r="A6" s="67"/>
      <c r="C6" s="68"/>
    </row>
    <row r="7" spans="1:3" ht="30" customHeight="1" thickBot="1" x14ac:dyDescent="0.35">
      <c r="A7" s="82" t="s">
        <v>2</v>
      </c>
      <c r="B7" s="83"/>
      <c r="C7" s="84"/>
    </row>
    <row r="8" spans="1:3" ht="85.2" customHeight="1" x14ac:dyDescent="0.3">
      <c r="A8" s="2" t="s">
        <v>3</v>
      </c>
      <c r="B8" s="3" t="s">
        <v>30</v>
      </c>
      <c r="C8" s="4" t="s">
        <v>4</v>
      </c>
    </row>
    <row r="9" spans="1:3" x14ac:dyDescent="0.3">
      <c r="A9" s="29" t="s">
        <v>5</v>
      </c>
      <c r="B9" s="33"/>
      <c r="C9" s="55">
        <f>ROUND(B9,2)</f>
        <v>0</v>
      </c>
    </row>
    <row r="10" spans="1:3" x14ac:dyDescent="0.3">
      <c r="A10" s="29" t="s">
        <v>71</v>
      </c>
      <c r="B10" s="33"/>
      <c r="C10" s="55">
        <f t="shared" ref="C10:C31" si="0">ROUND(B10,2)</f>
        <v>0</v>
      </c>
    </row>
    <row r="11" spans="1:3" x14ac:dyDescent="0.3">
      <c r="A11" s="29" t="s">
        <v>72</v>
      </c>
      <c r="B11" s="33"/>
      <c r="C11" s="55">
        <f t="shared" si="0"/>
        <v>0</v>
      </c>
    </row>
    <row r="12" spans="1:3" x14ac:dyDescent="0.3">
      <c r="A12" s="29" t="s">
        <v>73</v>
      </c>
      <c r="B12" s="33"/>
      <c r="C12" s="55">
        <f t="shared" si="0"/>
        <v>0</v>
      </c>
    </row>
    <row r="13" spans="1:3" x14ac:dyDescent="0.3">
      <c r="A13" s="29" t="s">
        <v>74</v>
      </c>
      <c r="B13" s="33"/>
      <c r="C13" s="55">
        <f t="shared" si="0"/>
        <v>0</v>
      </c>
    </row>
    <row r="14" spans="1:3" x14ac:dyDescent="0.3">
      <c r="A14" s="29" t="s">
        <v>6</v>
      </c>
      <c r="B14" s="33"/>
      <c r="C14" s="55">
        <f t="shared" si="0"/>
        <v>0</v>
      </c>
    </row>
    <row r="15" spans="1:3" x14ac:dyDescent="0.3">
      <c r="A15" s="29" t="s">
        <v>7</v>
      </c>
      <c r="B15" s="33"/>
      <c r="C15" s="55">
        <f t="shared" si="0"/>
        <v>0</v>
      </c>
    </row>
    <row r="16" spans="1:3" x14ac:dyDescent="0.3">
      <c r="A16" s="29" t="s">
        <v>8</v>
      </c>
      <c r="B16" s="33"/>
      <c r="C16" s="55">
        <f t="shared" si="0"/>
        <v>0</v>
      </c>
    </row>
    <row r="17" spans="1:3" x14ac:dyDescent="0.3">
      <c r="A17" s="29" t="s">
        <v>9</v>
      </c>
      <c r="B17" s="33"/>
      <c r="C17" s="55">
        <f t="shared" si="0"/>
        <v>0</v>
      </c>
    </row>
    <row r="18" spans="1:3" x14ac:dyDescent="0.3">
      <c r="A18" s="29" t="s">
        <v>10</v>
      </c>
      <c r="B18" s="33"/>
      <c r="C18" s="55">
        <f t="shared" si="0"/>
        <v>0</v>
      </c>
    </row>
    <row r="19" spans="1:3" x14ac:dyDescent="0.3">
      <c r="A19" s="30" t="s">
        <v>11</v>
      </c>
      <c r="B19" s="33"/>
      <c r="C19" s="55">
        <f t="shared" si="0"/>
        <v>0</v>
      </c>
    </row>
    <row r="20" spans="1:3" x14ac:dyDescent="0.3">
      <c r="A20" s="30" t="s">
        <v>12</v>
      </c>
      <c r="B20" s="33"/>
      <c r="C20" s="55">
        <f t="shared" si="0"/>
        <v>0</v>
      </c>
    </row>
    <row r="21" spans="1:3" x14ac:dyDescent="0.3">
      <c r="A21" s="30" t="s">
        <v>13</v>
      </c>
      <c r="B21" s="33"/>
      <c r="C21" s="55">
        <f t="shared" si="0"/>
        <v>0</v>
      </c>
    </row>
    <row r="22" spans="1:3" x14ac:dyDescent="0.3">
      <c r="A22" s="30" t="s">
        <v>14</v>
      </c>
      <c r="B22" s="33"/>
      <c r="C22" s="55">
        <f t="shared" si="0"/>
        <v>0</v>
      </c>
    </row>
    <row r="23" spans="1:3" x14ac:dyDescent="0.3">
      <c r="A23" s="30" t="s">
        <v>15</v>
      </c>
      <c r="B23" s="33"/>
      <c r="C23" s="55">
        <f t="shared" si="0"/>
        <v>0</v>
      </c>
    </row>
    <row r="24" spans="1:3" x14ac:dyDescent="0.3">
      <c r="A24" s="30" t="s">
        <v>16</v>
      </c>
      <c r="B24" s="33"/>
      <c r="C24" s="55">
        <f t="shared" si="0"/>
        <v>0</v>
      </c>
    </row>
    <row r="25" spans="1:3" x14ac:dyDescent="0.3">
      <c r="A25" s="30" t="s">
        <v>17</v>
      </c>
      <c r="B25" s="33"/>
      <c r="C25" s="55">
        <f t="shared" si="0"/>
        <v>0</v>
      </c>
    </row>
    <row r="26" spans="1:3" x14ac:dyDescent="0.3">
      <c r="A26" s="30" t="s">
        <v>18</v>
      </c>
      <c r="B26" s="33"/>
      <c r="C26" s="55">
        <f t="shared" si="0"/>
        <v>0</v>
      </c>
    </row>
    <row r="27" spans="1:3" x14ac:dyDescent="0.3">
      <c r="A27" s="30" t="s">
        <v>19</v>
      </c>
      <c r="B27" s="33"/>
      <c r="C27" s="55">
        <f t="shared" si="0"/>
        <v>0</v>
      </c>
    </row>
    <row r="28" spans="1:3" x14ac:dyDescent="0.3">
      <c r="A28" s="30" t="s">
        <v>20</v>
      </c>
      <c r="B28" s="33"/>
      <c r="C28" s="55">
        <f t="shared" si="0"/>
        <v>0</v>
      </c>
    </row>
    <row r="29" spans="1:3" x14ac:dyDescent="0.3">
      <c r="A29" s="30" t="s">
        <v>27</v>
      </c>
      <c r="B29" s="33"/>
      <c r="C29" s="55">
        <f t="shared" si="0"/>
        <v>0</v>
      </c>
    </row>
    <row r="30" spans="1:3" x14ac:dyDescent="0.3">
      <c r="A30" s="30" t="s">
        <v>85</v>
      </c>
      <c r="B30" s="33"/>
      <c r="C30" s="55">
        <f>ROUND(B30,2)</f>
        <v>0</v>
      </c>
    </row>
    <row r="31" spans="1:3" ht="28.8" x14ac:dyDescent="0.3">
      <c r="A31" s="30" t="s">
        <v>86</v>
      </c>
      <c r="B31" s="33"/>
      <c r="C31" s="55">
        <f t="shared" si="0"/>
        <v>0</v>
      </c>
    </row>
    <row r="32" spans="1:3" ht="45" customHeight="1" x14ac:dyDescent="0.3">
      <c r="A32" s="85" t="s">
        <v>78</v>
      </c>
      <c r="B32" s="86"/>
      <c r="C32" s="63">
        <f>SUM(C9:C31)</f>
        <v>0</v>
      </c>
    </row>
    <row r="33" spans="1:3" ht="15" thickBot="1" x14ac:dyDescent="0.35">
      <c r="A33" s="30" t="s">
        <v>31</v>
      </c>
      <c r="B33" s="34"/>
      <c r="C33" s="55">
        <f>ROUND(B33,2)</f>
        <v>0</v>
      </c>
    </row>
    <row r="34" spans="1:3" ht="49.8" customHeight="1" thickBot="1" x14ac:dyDescent="0.35">
      <c r="A34" s="77" t="s">
        <v>79</v>
      </c>
      <c r="B34" s="78"/>
      <c r="C34" s="31">
        <f>SUM(C32,C33)</f>
        <v>0</v>
      </c>
    </row>
  </sheetData>
  <mergeCells count="8">
    <mergeCell ref="A34:B34"/>
    <mergeCell ref="A1:C1"/>
    <mergeCell ref="A2:C2"/>
    <mergeCell ref="A3:C3"/>
    <mergeCell ref="A4:C4"/>
    <mergeCell ref="A5:C5"/>
    <mergeCell ref="A7:C7"/>
    <mergeCell ref="A32:B32"/>
  </mergeCells>
  <pageMargins left="0.7" right="0.7" top="0.78740157499999996" bottom="0.78740157499999996" header="0.3" footer="0.3"/>
  <pageSetup paperSize="9" scale="72" orientation="landscape" r:id="rId1"/>
  <ignoredErrors>
    <ignoredError sqref="C3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C2D80-DD99-41AB-BBE9-929395791D7E}">
  <sheetPr>
    <pageSetUpPr fitToPage="1"/>
  </sheetPr>
  <dimension ref="A1:F22"/>
  <sheetViews>
    <sheetView showGridLines="0" zoomScale="85" zoomScaleNormal="85" workbookViewId="0">
      <selection activeCell="B10" sqref="B10"/>
    </sheetView>
  </sheetViews>
  <sheetFormatPr defaultRowHeight="14.4" x14ac:dyDescent="0.3"/>
  <cols>
    <col min="1" max="1" width="34.6640625" customWidth="1"/>
    <col min="2" max="2" width="37.33203125" customWidth="1"/>
    <col min="3" max="3" width="37.6640625" customWidth="1"/>
    <col min="4" max="4" width="38.33203125" customWidth="1"/>
    <col min="5" max="5" width="40.88671875" customWidth="1"/>
    <col min="6" max="6" width="40.6640625" customWidth="1"/>
  </cols>
  <sheetData>
    <row r="1" spans="1:6" ht="15" customHeight="1" x14ac:dyDescent="0.3">
      <c r="A1" s="97"/>
      <c r="B1" s="98"/>
      <c r="C1" s="98"/>
      <c r="D1" s="98"/>
      <c r="E1" s="98"/>
      <c r="F1" s="99"/>
    </row>
    <row r="2" spans="1:6" ht="15" customHeight="1" x14ac:dyDescent="0.3">
      <c r="A2" s="73" t="s">
        <v>76</v>
      </c>
      <c r="B2" s="80"/>
      <c r="C2" s="80"/>
      <c r="D2" s="80"/>
      <c r="E2" s="80"/>
      <c r="F2" s="74"/>
    </row>
    <row r="3" spans="1:6" ht="15" customHeight="1" x14ac:dyDescent="0.3">
      <c r="A3" s="73" t="s">
        <v>0</v>
      </c>
      <c r="B3" s="80"/>
      <c r="C3" s="80"/>
      <c r="D3" s="80"/>
      <c r="E3" s="80"/>
      <c r="F3" s="74"/>
    </row>
    <row r="4" spans="1:6" ht="15" customHeight="1" x14ac:dyDescent="0.3">
      <c r="A4" s="73" t="s">
        <v>1</v>
      </c>
      <c r="B4" s="80"/>
      <c r="C4" s="80"/>
      <c r="D4" s="80"/>
      <c r="E4" s="80"/>
      <c r="F4" s="74"/>
    </row>
    <row r="5" spans="1:6" ht="15" customHeight="1" thickBot="1" x14ac:dyDescent="0.35">
      <c r="A5" s="75"/>
      <c r="B5" s="81"/>
      <c r="C5" s="81"/>
      <c r="D5" s="81"/>
      <c r="E5" s="81"/>
      <c r="F5" s="76"/>
    </row>
    <row r="6" spans="1:6" ht="15" thickBot="1" x14ac:dyDescent="0.35"/>
    <row r="7" spans="1:6" ht="30" customHeight="1" thickBot="1" x14ac:dyDescent="0.35">
      <c r="A7" s="82" t="s">
        <v>35</v>
      </c>
      <c r="B7" s="83"/>
      <c r="C7" s="83"/>
      <c r="D7" s="83"/>
      <c r="E7" s="83"/>
      <c r="F7" s="84"/>
    </row>
    <row r="8" spans="1:6" ht="25.2" customHeight="1" thickBot="1" x14ac:dyDescent="0.35">
      <c r="A8" s="87" t="s">
        <v>65</v>
      </c>
      <c r="B8" s="88"/>
      <c r="C8" s="88"/>
      <c r="D8" s="88"/>
      <c r="E8" s="88"/>
      <c r="F8" s="89"/>
    </row>
    <row r="9" spans="1:6" ht="100.2" customHeight="1" x14ac:dyDescent="0.3">
      <c r="A9" s="5" t="s">
        <v>36</v>
      </c>
      <c r="B9" s="8" t="s">
        <v>53</v>
      </c>
      <c r="C9" s="6" t="s">
        <v>54</v>
      </c>
      <c r="D9" s="6" t="s">
        <v>66</v>
      </c>
      <c r="E9" s="6" t="s">
        <v>67</v>
      </c>
      <c r="F9" s="7" t="s">
        <v>68</v>
      </c>
    </row>
    <row r="10" spans="1:6" ht="30" customHeight="1" x14ac:dyDescent="0.3">
      <c r="A10" s="24" t="s">
        <v>21</v>
      </c>
      <c r="B10" s="37"/>
      <c r="C10" s="14">
        <f>ROUND(B10,2)</f>
        <v>0</v>
      </c>
      <c r="D10" s="94">
        <f>SUM(C10:C14)</f>
        <v>0</v>
      </c>
      <c r="E10" s="100">
        <v>72</v>
      </c>
      <c r="F10" s="103">
        <f>D10*E10</f>
        <v>0</v>
      </c>
    </row>
    <row r="11" spans="1:6" ht="30" customHeight="1" x14ac:dyDescent="0.3">
      <c r="A11" s="24" t="s">
        <v>22</v>
      </c>
      <c r="B11" s="37"/>
      <c r="C11" s="14">
        <f>ROUND(B11,2)</f>
        <v>0</v>
      </c>
      <c r="D11" s="95"/>
      <c r="E11" s="101"/>
      <c r="F11" s="104"/>
    </row>
    <row r="12" spans="1:6" ht="30" customHeight="1" x14ac:dyDescent="0.3">
      <c r="A12" s="24" t="s">
        <v>23</v>
      </c>
      <c r="B12" s="37"/>
      <c r="C12" s="14">
        <f>ROUND(B12,2)</f>
        <v>0</v>
      </c>
      <c r="D12" s="95"/>
      <c r="E12" s="101"/>
      <c r="F12" s="104"/>
    </row>
    <row r="13" spans="1:6" ht="30" customHeight="1" x14ac:dyDescent="0.3">
      <c r="A13" s="64" t="s">
        <v>81</v>
      </c>
      <c r="B13" s="65"/>
      <c r="C13" s="14">
        <f>ROUND(B13,2)</f>
        <v>0</v>
      </c>
      <c r="D13" s="95"/>
      <c r="E13" s="101"/>
      <c r="F13" s="104"/>
    </row>
    <row r="14" spans="1:6" ht="30" customHeight="1" thickBot="1" x14ac:dyDescent="0.35">
      <c r="A14" s="25" t="s">
        <v>32</v>
      </c>
      <c r="B14" s="38"/>
      <c r="C14" s="14">
        <f>ROUND(B14,2)</f>
        <v>0</v>
      </c>
      <c r="D14" s="96"/>
      <c r="E14" s="102"/>
      <c r="F14" s="105"/>
    </row>
    <row r="15" spans="1:6" ht="21.6" customHeight="1" thickBot="1" x14ac:dyDescent="0.35">
      <c r="A15" s="87" t="s">
        <v>24</v>
      </c>
      <c r="B15" s="88"/>
      <c r="C15" s="88"/>
      <c r="D15" s="88"/>
      <c r="E15" s="88"/>
      <c r="F15" s="89"/>
    </row>
    <row r="16" spans="1:6" ht="100.2" customHeight="1" x14ac:dyDescent="0.3">
      <c r="A16" s="9" t="s">
        <v>36</v>
      </c>
      <c r="B16" s="8" t="s">
        <v>37</v>
      </c>
      <c r="C16" s="6" t="s">
        <v>38</v>
      </c>
      <c r="D16" s="6" t="s">
        <v>39</v>
      </c>
      <c r="E16" s="32"/>
      <c r="F16" s="7" t="s">
        <v>40</v>
      </c>
    </row>
    <row r="17" spans="1:6" ht="30" customHeight="1" x14ac:dyDescent="0.3">
      <c r="A17" s="24" t="s">
        <v>82</v>
      </c>
      <c r="B17" s="42"/>
      <c r="C17" s="14">
        <f>ROUND(B17,2)</f>
        <v>0</v>
      </c>
      <c r="D17" s="44">
        <v>1440</v>
      </c>
      <c r="E17" s="45"/>
      <c r="F17" s="46">
        <f>C17*D17</f>
        <v>0</v>
      </c>
    </row>
    <row r="18" spans="1:6" ht="100.2" customHeight="1" x14ac:dyDescent="0.3">
      <c r="A18" s="2" t="s">
        <v>36</v>
      </c>
      <c r="B18" s="43" t="s">
        <v>41</v>
      </c>
      <c r="C18" s="3" t="s">
        <v>42</v>
      </c>
      <c r="D18" s="11" t="s">
        <v>51</v>
      </c>
      <c r="E18" s="11" t="s">
        <v>43</v>
      </c>
      <c r="F18" s="4" t="s">
        <v>44</v>
      </c>
    </row>
    <row r="19" spans="1:6" ht="43.2" x14ac:dyDescent="0.3">
      <c r="A19" s="24" t="s">
        <v>63</v>
      </c>
      <c r="B19" s="37"/>
      <c r="C19" s="14">
        <f>ROUND(B19,2)</f>
        <v>0</v>
      </c>
      <c r="D19" s="15"/>
      <c r="E19" s="90">
        <v>1</v>
      </c>
      <c r="F19" s="10">
        <f>C19*E19</f>
        <v>0</v>
      </c>
    </row>
    <row r="20" spans="1:6" ht="35.4" customHeight="1" x14ac:dyDescent="0.3">
      <c r="A20" s="24" t="s">
        <v>25</v>
      </c>
      <c r="B20" s="37"/>
      <c r="C20" s="14">
        <f>ROUND(B20,2)</f>
        <v>0</v>
      </c>
      <c r="D20" s="14">
        <v>500000</v>
      </c>
      <c r="E20" s="91"/>
      <c r="F20" s="10">
        <f>C20*E19</f>
        <v>0</v>
      </c>
    </row>
    <row r="21" spans="1:6" ht="45" customHeight="1" thickBot="1" x14ac:dyDescent="0.35">
      <c r="A21" s="26" t="s">
        <v>77</v>
      </c>
      <c r="B21" s="39"/>
      <c r="C21" s="14">
        <f>ROUND(B21,2)</f>
        <v>0</v>
      </c>
      <c r="D21" s="56">
        <v>8000000</v>
      </c>
      <c r="E21" s="92"/>
      <c r="F21" s="10">
        <f>C21*E19</f>
        <v>0</v>
      </c>
    </row>
    <row r="22" spans="1:6" ht="49.95" customHeight="1" thickBot="1" x14ac:dyDescent="0.35">
      <c r="A22" s="77" t="s">
        <v>45</v>
      </c>
      <c r="B22" s="93"/>
      <c r="C22" s="93"/>
      <c r="D22" s="93"/>
      <c r="E22" s="93"/>
      <c r="F22" s="41">
        <f>SUM(F10,F17,F19,F20,F21)</f>
        <v>0</v>
      </c>
    </row>
  </sheetData>
  <mergeCells count="13">
    <mergeCell ref="A15:F15"/>
    <mergeCell ref="E19:E21"/>
    <mergeCell ref="A22:E22"/>
    <mergeCell ref="D10:D14"/>
    <mergeCell ref="A1:F1"/>
    <mergeCell ref="A2:F2"/>
    <mergeCell ref="A3:F3"/>
    <mergeCell ref="A4:F4"/>
    <mergeCell ref="A5:F5"/>
    <mergeCell ref="A8:F8"/>
    <mergeCell ref="E10:E14"/>
    <mergeCell ref="F10:F14"/>
    <mergeCell ref="A7:F7"/>
  </mergeCells>
  <pageMargins left="0.7" right="0.7" top="0.78740157499999996" bottom="0.78740157499999996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3DA92-2786-4477-8D09-BCB1598EA1C8}">
  <sheetPr>
    <pageSetUpPr fitToPage="1"/>
  </sheetPr>
  <dimension ref="A1:P11"/>
  <sheetViews>
    <sheetView showGridLines="0" zoomScale="85" zoomScaleNormal="85" workbookViewId="0">
      <selection activeCell="C9" sqref="C9"/>
    </sheetView>
  </sheetViews>
  <sheetFormatPr defaultRowHeight="14.4" x14ac:dyDescent="0.3"/>
  <cols>
    <col min="1" max="1" width="27.6640625" customWidth="1"/>
    <col min="2" max="2" width="17.6640625" customWidth="1"/>
    <col min="3" max="14" width="30.6640625" customWidth="1"/>
    <col min="15" max="15" width="44.109375" customWidth="1"/>
    <col min="16" max="16" width="20.44140625" customWidth="1"/>
    <col min="17" max="19" width="30.6640625" customWidth="1"/>
  </cols>
  <sheetData>
    <row r="1" spans="1:16" ht="15" customHeight="1" x14ac:dyDescent="0.3">
      <c r="A1" s="71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2"/>
    </row>
    <row r="2" spans="1:16" ht="15" customHeight="1" x14ac:dyDescent="0.3">
      <c r="A2" s="73" t="s">
        <v>76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74"/>
    </row>
    <row r="3" spans="1:16" ht="15" customHeight="1" x14ac:dyDescent="0.3">
      <c r="A3" s="73" t="s">
        <v>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74"/>
    </row>
    <row r="4" spans="1:16" ht="15" customHeight="1" x14ac:dyDescent="0.3">
      <c r="A4" s="73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74"/>
    </row>
    <row r="5" spans="1:16" ht="15" customHeight="1" thickBot="1" x14ac:dyDescent="0.35">
      <c r="A5" s="75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76"/>
    </row>
    <row r="6" spans="1:16" ht="15" thickBot="1" x14ac:dyDescent="0.35"/>
    <row r="7" spans="1:16" ht="30" customHeight="1" thickBot="1" x14ac:dyDescent="0.35">
      <c r="A7" s="82" t="s">
        <v>49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4"/>
    </row>
    <row r="8" spans="1:16" ht="173.4" customHeight="1" x14ac:dyDescent="0.3">
      <c r="A8" s="51" t="s">
        <v>46</v>
      </c>
      <c r="B8" s="3" t="s">
        <v>47</v>
      </c>
      <c r="C8" s="49" t="s">
        <v>55</v>
      </c>
      <c r="D8" s="3" t="s">
        <v>56</v>
      </c>
      <c r="E8" s="49" t="s">
        <v>57</v>
      </c>
      <c r="F8" s="3" t="s">
        <v>58</v>
      </c>
      <c r="G8" s="3" t="s">
        <v>59</v>
      </c>
      <c r="H8" s="3" t="s">
        <v>60</v>
      </c>
      <c r="I8" s="66" t="s">
        <v>83</v>
      </c>
      <c r="J8" s="66" t="s">
        <v>84</v>
      </c>
      <c r="K8" s="49" t="s">
        <v>61</v>
      </c>
      <c r="L8" s="49" t="s">
        <v>62</v>
      </c>
      <c r="M8" s="50" t="s">
        <v>75</v>
      </c>
      <c r="N8" s="50" t="s">
        <v>48</v>
      </c>
      <c r="O8" s="23" t="s">
        <v>69</v>
      </c>
    </row>
    <row r="9" spans="1:16" ht="34.950000000000003" customHeight="1" x14ac:dyDescent="0.3">
      <c r="A9" s="52" t="s">
        <v>26</v>
      </c>
      <c r="B9" s="47" t="s">
        <v>28</v>
      </c>
      <c r="C9" s="36"/>
      <c r="D9" s="16">
        <f>ROUND(C9,2)</f>
        <v>0</v>
      </c>
      <c r="E9" s="106"/>
      <c r="F9" s="108">
        <f>ROUND(E9,2)</f>
        <v>0</v>
      </c>
      <c r="G9" s="35"/>
      <c r="H9" s="16">
        <f>ROUND(G9,2)</f>
        <v>0</v>
      </c>
      <c r="I9" s="36"/>
      <c r="J9" s="48">
        <f>ROUND(I9,2)</f>
        <v>0</v>
      </c>
      <c r="K9" s="36"/>
      <c r="L9" s="48">
        <f>ROUND(K9,2)</f>
        <v>0</v>
      </c>
      <c r="M9" s="48">
        <f>SUM(D9,F9,H9,J9,L9)</f>
        <v>0</v>
      </c>
      <c r="N9" s="27">
        <v>10</v>
      </c>
      <c r="O9" s="62">
        <f>(M9*(N9*0)*12)+(M9*(N9*0)*12)+(M9*(N9*0.25)*12)+(M9*(N9*0.5)*12)+(M9*(N9*0.75)*12)+(M9*(N9*1)*12)</f>
        <v>0</v>
      </c>
      <c r="P9" s="61"/>
    </row>
    <row r="10" spans="1:16" ht="34.950000000000003" customHeight="1" thickBot="1" x14ac:dyDescent="0.35">
      <c r="A10" s="57" t="s">
        <v>27</v>
      </c>
      <c r="B10" s="58" t="s">
        <v>28</v>
      </c>
      <c r="C10" s="40"/>
      <c r="D10" s="59">
        <f>ROUND(C10,2)</f>
        <v>0</v>
      </c>
      <c r="E10" s="107"/>
      <c r="F10" s="109"/>
      <c r="G10" s="40"/>
      <c r="H10" s="59">
        <f>ROUND(G10,2)</f>
        <v>0</v>
      </c>
      <c r="I10" s="40"/>
      <c r="J10" s="59">
        <f>ROUND(I10,2)</f>
        <v>0</v>
      </c>
      <c r="K10" s="40"/>
      <c r="L10" s="59">
        <f>ROUND(K10,2)</f>
        <v>0</v>
      </c>
      <c r="M10" s="59">
        <f>SUM(D10,F9,H10,J10,L10)</f>
        <v>0</v>
      </c>
      <c r="N10" s="60">
        <v>20</v>
      </c>
      <c r="O10" s="62">
        <f>(M10*(N10*0)*12)+(M10*(N10*0)*12)+(M10*(N10*0.25)*12)+(M10*(N10*0.5)*12)+(M10*(N10*0.75)*12)+(M10*(N10*1)*12)</f>
        <v>0</v>
      </c>
      <c r="P10" s="61"/>
    </row>
    <row r="11" spans="1:16" ht="49.95" customHeight="1" thickBot="1" x14ac:dyDescent="0.35">
      <c r="A11" s="77" t="s">
        <v>70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12">
        <f>SUM(O9:O10)</f>
        <v>0</v>
      </c>
    </row>
  </sheetData>
  <mergeCells count="9">
    <mergeCell ref="A11:N11"/>
    <mergeCell ref="A1:O1"/>
    <mergeCell ref="A2:O2"/>
    <mergeCell ref="A3:O3"/>
    <mergeCell ref="A4:O4"/>
    <mergeCell ref="A5:O5"/>
    <mergeCell ref="A7:O7"/>
    <mergeCell ref="E9:E10"/>
    <mergeCell ref="F9:F10"/>
  </mergeCells>
  <pageMargins left="0.7" right="0.7" top="0.78740157499999996" bottom="0.78740157499999996" header="0.3" footer="0.3"/>
  <pageSetup paperSize="9" scale="2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74B29B2C6CE408280DD622D24E19C" ma:contentTypeVersion="4" ma:contentTypeDescription="Vytvoří nový dokument" ma:contentTypeScope="" ma:versionID="0bf348e0408299a87806fd7ec2af9076">
  <xsd:schema xmlns:xsd="http://www.w3.org/2001/XMLSchema" xmlns:xs="http://www.w3.org/2001/XMLSchema" xmlns:p="http://schemas.microsoft.com/office/2006/metadata/properties" xmlns:ns2="fdfc94db-4f4d-43db-b435-118245dc163c" targetNamespace="http://schemas.microsoft.com/office/2006/metadata/properties" ma:root="true" ma:fieldsID="e6f114fa37e31086979b558fde8897e1" ns2:_="">
    <xsd:import namespace="fdfc94db-4f4d-43db-b435-118245dc16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fc94db-4f4d-43db-b435-118245dc16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7F16BC-5E99-48B7-A9A6-1AE1FFE01E83}">
  <ds:schemaRefs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fdfc94db-4f4d-43db-b435-118245dc163c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80075A7-E3D1-4233-A1C4-AFE4FEA3DD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fc94db-4f4d-43db-b435-118245dc16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390902-DDE8-4C2F-BEEF-BCA0C18E65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Nabídková cena - Souhrn</vt:lpstr>
      <vt:lpstr>Dodání</vt:lpstr>
      <vt:lpstr>Služby</vt:lpstr>
      <vt:lpstr>Navyšování počtu využitel. VM</vt:lpstr>
      <vt:lpstr>Dodání!Oblast_tisku</vt:lpstr>
      <vt:lpstr>'Nabídková cena - Souhrn'!Oblast_tisku</vt:lpstr>
      <vt:lpstr>'Navyšování počtu využitel. VM'!Oblast_tisku</vt:lpstr>
      <vt:lpstr>Služby!Oblast_tisku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kosecek@akfiala.cz</dc:creator>
  <cp:keywords/>
  <dc:description/>
  <cp:lastModifiedBy>JUDr. Radim Koseček</cp:lastModifiedBy>
  <cp:revision>1</cp:revision>
  <cp:lastPrinted>2025-03-14T10:41:39Z</cp:lastPrinted>
  <dcterms:created xsi:type="dcterms:W3CDTF">2023-03-03T15:53:12Z</dcterms:created>
  <dcterms:modified xsi:type="dcterms:W3CDTF">2025-03-31T14:21:54Z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0x010100E9974B29B2C6CE408280DD622D24E19C</vt:lpwstr>
  </property>
</Properties>
</file>